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bhat/Dropbox/Precision Bio Laboratories/Protocols/"/>
    </mc:Choice>
  </mc:AlternateContent>
  <xr:revisionPtr revIDLastSave="0" documentId="10_ncr:8100000_{8EA0D36A-5B4E-B648-8247-3F06E3D0DC20}" xr6:coauthVersionLast="34" xr6:coauthVersionMax="34" xr10:uidLastSave="{00000000-0000-0000-0000-000000000000}"/>
  <bookViews>
    <workbookView xWindow="5760" yWindow="620" windowWidth="26600" windowHeight="18120" xr2:uid="{751985A6-28EC-374E-90F7-A1EA2735B155}"/>
  </bookViews>
  <sheets>
    <sheet name="PrecisionFectin" sheetId="1" r:id="rId1"/>
  </sheets>
  <calcPr calcId="162913"/>
  <customWorkbookViews>
    <customWorkbookView name="Protocol" guid="{4A3E4800-F633-FD4A-A72A-3D71708140BE}" xWindow="41" yWindow="38" windowWidth="1330" windowHeight="90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33" i="1"/>
  <c r="E32" i="1"/>
  <c r="E31" i="1"/>
  <c r="F33" i="1"/>
  <c r="F32" i="1"/>
  <c r="F31" i="1"/>
  <c r="F29" i="1"/>
  <c r="E29" i="1"/>
  <c r="E30" i="1"/>
  <c r="F30" i="1" s="1"/>
  <c r="E27" i="1"/>
  <c r="C28" i="1" l="1"/>
  <c r="E28" i="1" s="1"/>
  <c r="B28" i="1"/>
  <c r="E26" i="1"/>
  <c r="D18" i="1"/>
  <c r="D17" i="1"/>
  <c r="F17" i="1" s="1"/>
  <c r="D21" i="1" s="1"/>
  <c r="D15" i="1"/>
  <c r="D14" i="1" s="1"/>
  <c r="F14" i="1" s="1"/>
  <c r="D20" i="1" s="1"/>
  <c r="F20" i="1" l="1"/>
  <c r="B24" i="1" s="1"/>
  <c r="F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Rakesh Bhat</author>
  </authors>
  <commentList>
    <comment ref="D5" authorId="0" shapeId="0" xr:uid="{B12E9782-F5B5-0D45-BC46-7511A924BBDA}">
      <text>
        <r>
          <rPr>
            <i/>
            <sz val="10"/>
            <color rgb="FF000000"/>
            <rFont val="Tahoma"/>
            <family val="2"/>
          </rPr>
          <t xml:space="preserve">Enter your DNA concentrantion </t>
        </r>
      </text>
    </comment>
    <comment ref="C8" authorId="0" shapeId="0" xr:uid="{63869118-914E-944B-B0DD-F38851040109}">
      <text>
        <r>
          <rPr>
            <i/>
            <sz val="10"/>
            <color rgb="FF000000"/>
            <rFont val="Tahoma"/>
            <family val="2"/>
          </rPr>
          <t>enter # of wells to transfect</t>
        </r>
      </text>
    </comment>
    <comment ref="C9" authorId="0" shapeId="0" xr:uid="{1282E694-82F0-9540-8825-A2278820D9E3}">
      <text>
        <r>
          <rPr>
            <i/>
            <sz val="10"/>
            <color rgb="FF000000"/>
            <rFont val="Tahoma"/>
            <family val="2"/>
          </rPr>
          <t xml:space="preserve">Enter ratio of DNA to Reagent you like to try (1 :  4 - 7, </t>
        </r>
        <r>
          <rPr>
            <b/>
            <i/>
            <sz val="10"/>
            <color rgb="FF000000"/>
            <rFont val="Tahoma"/>
            <family val="2"/>
          </rPr>
          <t>optimal 5</t>
        </r>
        <r>
          <rPr>
            <i/>
            <sz val="10"/>
            <color rgb="FF000000"/>
            <rFont val="Tahoma"/>
            <family val="2"/>
          </rPr>
          <t>)</t>
        </r>
      </text>
    </comment>
    <comment ref="C10" authorId="0" shapeId="0" xr:uid="{D1536263-390D-9A4A-AC93-52B95100E558}">
      <text>
        <r>
          <rPr>
            <i/>
            <sz val="10"/>
            <color rgb="FF000000"/>
            <rFont val="Tahoma"/>
            <family val="2"/>
          </rPr>
          <t>Enter amount of nucleic acid to transfect in each well</t>
        </r>
      </text>
    </comment>
    <comment ref="B29" authorId="0" shapeId="0" xr:uid="{B3911957-C2A7-DF42-8F4F-546EFEEE0C97}">
      <text>
        <r>
          <rPr>
            <i/>
            <sz val="11"/>
            <color rgb="FF000000"/>
            <rFont val="Tahoma"/>
            <family val="34"/>
          </rPr>
          <t>If Using more than one plasmid, enter the name of the plasmid and concentraction, it will do rest of calculation for you</t>
        </r>
        <r>
          <rPr>
            <sz val="11"/>
            <color rgb="FF000000"/>
            <rFont val="Tahoma"/>
            <family val="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<sst xmlns="http://schemas.openxmlformats.org/spreadsheetml/2006/main" count="84" uniqueCount="77">
  <si>
    <t>Cell line to transfect</t>
  </si>
  <si>
    <t>Plasmid Name</t>
  </si>
  <si>
    <t>DNA Conc (ng/µl)</t>
  </si>
  <si>
    <t>pUC18</t>
  </si>
  <si>
    <t>Tranfecting vessel</t>
  </si>
  <si>
    <t>6 Well plate</t>
  </si>
  <si>
    <t>Numbe of wells to transfect</t>
  </si>
  <si>
    <t>Amount of DNA/RNA per well (ng)</t>
  </si>
  <si>
    <t>Dilute reagents in 1.5 ml microfuge tubes.</t>
  </si>
  <si>
    <t>Opti-MEM medium / PBS</t>
  </si>
  <si>
    <t>µl</t>
  </si>
  <si>
    <t>Incubate for 2 minutes at RT</t>
  </si>
  <si>
    <t>Dilute DNA</t>
  </si>
  <si>
    <t>DNA</t>
  </si>
  <si>
    <t>Mixing</t>
  </si>
  <si>
    <t>Diluted DNA</t>
  </si>
  <si>
    <t>Incubate for 10-15 minutes at RT</t>
  </si>
  <si>
    <t>Concentraction (ng/µl)</t>
  </si>
  <si>
    <r>
      <t>Adherent cells:</t>
    </r>
    <r>
      <rPr>
        <sz val="12"/>
        <color theme="1"/>
        <rFont val="Times New Roman"/>
        <family val="1"/>
      </rPr>
      <t xml:space="preserve"> One day before transfection, plate 0.5-2 x 10^5 cells in 500 μl of growth medium without antibiotics so that cells will be 70-90% confluent at the time of transfection. </t>
    </r>
    <r>
      <rPr>
        <b/>
        <sz val="12"/>
        <color theme="1"/>
        <rFont val="Times New Roman"/>
        <family val="1"/>
      </rPr>
      <t xml:space="preserve">Suspension cells: </t>
    </r>
    <r>
      <rPr>
        <sz val="12"/>
        <color theme="1"/>
        <rFont val="Times New Roman"/>
        <family val="1"/>
      </rPr>
      <t>Just prior to preparing complexes, plate 4-8 x 10^5 cells in 500 μl of growth medium without antibiotics.</t>
    </r>
  </si>
  <si>
    <t>For each transfection sample, prepare complexes as follows:</t>
  </si>
  <si>
    <t>Add the 100 μl of complexes to each well containing cells and medium. Mix gently by rocking the plate back and forth.</t>
  </si>
  <si>
    <t>Incubate cells at 37°C in a CO2 incubator for 18-48 hours prior to testing for transgene expression. Medium may be changed after 12 hours.</t>
  </si>
  <si>
    <r>
      <t xml:space="preserve">For stable cell lines: </t>
    </r>
    <r>
      <rPr>
        <sz val="12"/>
        <color theme="1"/>
        <rFont val="Times New Roman"/>
        <family val="1"/>
      </rPr>
      <t>Passage cells at a 1:10 (or higher dilution) into fresh growth medium 48 hours after transfection. Add selective medium (if desired) the following day.</t>
    </r>
  </si>
  <si>
    <t>For Reference:</t>
  </si>
  <si>
    <t>Culture vessel</t>
  </si>
  <si>
    <t>Surf. area per well</t>
  </si>
  <si>
    <t>Shared reagents</t>
  </si>
  <si>
    <t>DNA transfection</t>
  </si>
  <si>
    <t>Vol. of plating medium</t>
  </si>
  <si>
    <t>96-well</t>
  </si>
  <si>
    <t>0.3 cm2</t>
  </si>
  <si>
    <t>100 µl</t>
  </si>
  <si>
    <t>2 x 25 µl</t>
  </si>
  <si>
    <t>0.2 µg</t>
  </si>
  <si>
    <t>24-well</t>
  </si>
  <si>
    <t>2 cm2</t>
  </si>
  <si>
    <t>500 µl</t>
  </si>
  <si>
    <t>2 x 50 µl</t>
  </si>
  <si>
    <t>0.5 µg</t>
  </si>
  <si>
    <t>12-well</t>
  </si>
  <si>
    <t>4 cm2</t>
  </si>
  <si>
    <t>1 ml</t>
  </si>
  <si>
    <t>2 x 100 µl</t>
  </si>
  <si>
    <t>1.0 µg</t>
  </si>
  <si>
    <t>6-well</t>
  </si>
  <si>
    <t>10 cm2</t>
  </si>
  <si>
    <t>2 ml</t>
  </si>
  <si>
    <t>2.0 µg</t>
  </si>
  <si>
    <t>60-mm</t>
  </si>
  <si>
    <t>20 cm2</t>
  </si>
  <si>
    <t>5 ml</t>
  </si>
  <si>
    <t>2 x 0.5 ml</t>
  </si>
  <si>
    <t>6.0 µg</t>
  </si>
  <si>
    <t>10-cm</t>
  </si>
  <si>
    <t>60 cm2</t>
  </si>
  <si>
    <t>15 ml</t>
  </si>
  <si>
    <t>2 x 1.5 ml</t>
  </si>
  <si>
    <t>18 µg</t>
  </si>
  <si>
    <t>HFN / HEK-293 cells with plasmid</t>
  </si>
  <si>
    <t>PrecisionFectin™</t>
  </si>
  <si>
    <t>Dilute  Transfection Reagent PrecisionFectin™</t>
  </si>
  <si>
    <t xml:space="preserve">Plasmid to PrecisionFectin™ Ratio </t>
  </si>
  <si>
    <t>PrecisionFectin™ (µl)</t>
  </si>
  <si>
    <t>Diluted PrecisionFectin™</t>
  </si>
  <si>
    <r>
      <t xml:space="preserve">c. After the 2-5 minute incubation, combine the diluted DNA with diluted PrecisionFectin™ (total volume = 200 μl). Mix gently and incubate for 10-15 minutes at room temperature (solution may appear cloudy). </t>
    </r>
    <r>
      <rPr>
        <b/>
        <i/>
        <sz val="11"/>
        <color theme="1"/>
        <rFont val="Times New Roman"/>
        <family val="1"/>
      </rPr>
      <t>Note: Complexes are stable for 3-5 hours at room temperature.</t>
    </r>
  </si>
  <si>
    <t>Number of wells</t>
  </si>
  <si>
    <t>Vol. of diluent</t>
  </si>
  <si>
    <t>5.0 µl</t>
  </si>
  <si>
    <t>2.5 µl</t>
  </si>
  <si>
    <t>1.25 µl</t>
  </si>
  <si>
    <t>0.5 µl</t>
  </si>
  <si>
    <t>30.0 µl</t>
  </si>
  <si>
    <t>80.0 µl</t>
  </si>
  <si>
    <t>a. Dilute DNA in 100 μl of Opti-MEM®  OR PBS. Mix gently.</t>
  </si>
  <si>
    <t>b. Mix PrecisionFectin™ gently before use, then dilute the appropriate amount to 100 μl with Opti-MEM® Medium OR PBS OR medium of your choice. Incubate for 2-5 minutes at room temperature.</t>
  </si>
  <si>
    <t>Final Plasmid : PrecisionFectin™ ratio calcuations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</si>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</sst>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2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i/>
      <sz val="15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0"/>
      <color rgb="FF000000"/>
      <name val="Tahoma"/>
      <family val="2"/>
    </font>
    <font>
      <i/>
      <sz val="11"/>
      <color rgb="FF000000"/>
      <name val="Tahoma"/>
      <family val="34"/>
    </font>
    <font>
      <sz val="11"/>
      <color rgb="FF000000"/>
      <name val="Tahoma"/>
      <family val="34"/>
    </font>
    <font>
      <b/>
      <i/>
      <sz val="10"/>
      <color rgb="FF000000"/>
      <name val="Tahoma"/>
      <family val="2"/>
    </font>
    <font>
      <b/>
      <sz val="11"/>
      <color rgb="FF262626"/>
      <name val="Times New Roman"/>
      <family val="1"/>
    </font>
    <font>
      <sz val="11"/>
      <color rgb="FF262626"/>
      <name val="Times New Roman"/>
      <family val="1"/>
    </font>
    <font>
      <b/>
      <i/>
      <u/>
      <sz val="16"/>
      <color theme="1"/>
      <name val="Times New Roman"/>
      <family val="1"/>
    </font>
    <font>
      <b/>
      <i/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6F6F6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thin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rgb="FFCFCFCF"/>
      </left>
      <right style="thin">
        <color auto="1"/>
      </right>
      <top style="thin">
        <color rgb="FFCFCFC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FCFCF"/>
      </top>
      <bottom style="thin">
        <color auto="1"/>
      </bottom>
      <diagonal/>
    </border>
    <border>
      <left style="thin">
        <color rgb="FFCFCFC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FCFCF"/>
      </left>
      <right style="thin">
        <color auto="1"/>
      </right>
      <top style="thin">
        <color auto="1"/>
      </top>
      <bottom style="thin">
        <color rgb="FFCFCFC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FCFCF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6" fillId="2" borderId="6" xfId="0" applyFont="1" applyFill="1" applyBorder="1" applyProtection="1">
      <protection locked="0"/>
    </xf>
    <xf numFmtId="0" fontId="3" fillId="0" borderId="0" xfId="0" applyFont="1" applyBorder="1"/>
    <xf numFmtId="0" fontId="3" fillId="0" borderId="7" xfId="0" applyFont="1" applyBorder="1"/>
    <xf numFmtId="0" fontId="7" fillId="3" borderId="8" xfId="0" applyFont="1" applyFill="1" applyBorder="1" applyProtection="1">
      <protection locked="0"/>
    </xf>
    <xf numFmtId="0" fontId="3" fillId="0" borderId="9" xfId="0" applyFont="1" applyBorder="1"/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/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left" vertical="center"/>
      <protection hidden="1"/>
    </xf>
    <xf numFmtId="0" fontId="5" fillId="0" borderId="16" xfId="0" applyFont="1" applyBorder="1" applyAlignment="1" applyProtection="1">
      <alignment horizontal="left" vertical="center"/>
      <protection hidden="1"/>
    </xf>
    <xf numFmtId="0" fontId="3" fillId="6" borderId="13" xfId="0" applyFont="1" applyFill="1" applyBorder="1" applyAlignment="1" applyProtection="1">
      <alignment horizontal="center" vertical="center"/>
    </xf>
    <xf numFmtId="1" fontId="3" fillId="2" borderId="16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1" fontId="9" fillId="0" borderId="10" xfId="0" applyNumberFormat="1" applyFont="1" applyBorder="1" applyAlignment="1" applyProtection="1">
      <alignment horizontal="center" vertical="center"/>
      <protection hidden="1"/>
    </xf>
    <xf numFmtId="1" fontId="9" fillId="0" borderId="12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left"/>
    </xf>
    <xf numFmtId="0" fontId="3" fillId="0" borderId="29" xfId="0" applyFont="1" applyBorder="1" applyAlignment="1" applyProtection="1">
      <alignment horizontal="center" vertical="center"/>
      <protection locked="0"/>
    </xf>
    <xf numFmtId="1" fontId="3" fillId="0" borderId="30" xfId="0" applyNumberFormat="1" applyFont="1" applyFill="1" applyBorder="1" applyAlignment="1" applyProtection="1">
      <alignment horizontal="center" vertical="center"/>
      <protection locked="0"/>
    </xf>
    <xf numFmtId="1" fontId="11" fillId="0" borderId="34" xfId="0" applyNumberFormat="1" applyFont="1" applyBorder="1" applyAlignment="1" applyProtection="1">
      <alignment horizontal="center" vertical="center"/>
      <protection locked="0" hidden="1"/>
    </xf>
    <xf numFmtId="1" fontId="11" fillId="0" borderId="48" xfId="0" applyNumberFormat="1" applyFont="1" applyBorder="1" applyAlignment="1" applyProtection="1">
      <alignment horizontal="center" vertical="center"/>
      <protection locked="0" hidden="1"/>
    </xf>
    <xf numFmtId="0" fontId="17" fillId="0" borderId="40" xfId="0" applyFont="1" applyBorder="1" applyAlignment="1" applyProtection="1">
      <alignment horizontal="center" vertical="center" wrapText="1"/>
    </xf>
    <xf numFmtId="0" fontId="18" fillId="7" borderId="39" xfId="0" applyFont="1" applyFill="1" applyBorder="1" applyAlignment="1" applyProtection="1">
      <alignment vertical="center" wrapText="1"/>
    </xf>
    <xf numFmtId="0" fontId="18" fillId="7" borderId="40" xfId="0" applyFont="1" applyFill="1" applyBorder="1" applyAlignment="1" applyProtection="1">
      <alignment horizontal="center" vertical="center" wrapText="1"/>
    </xf>
    <xf numFmtId="0" fontId="18" fillId="7" borderId="40" xfId="0" applyFont="1" applyFill="1" applyBorder="1" applyAlignment="1" applyProtection="1">
      <alignment vertical="center" wrapText="1"/>
    </xf>
    <xf numFmtId="0" fontId="18" fillId="0" borderId="39" xfId="0" applyFont="1" applyBorder="1" applyAlignment="1" applyProtection="1">
      <alignment vertical="center" wrapText="1"/>
    </xf>
    <xf numFmtId="0" fontId="18" fillId="0" borderId="40" xfId="0" applyFont="1" applyBorder="1" applyAlignment="1" applyProtection="1">
      <alignment horizontal="center" vertical="center" wrapText="1"/>
    </xf>
    <xf numFmtId="0" fontId="18" fillId="0" borderId="40" xfId="0" applyFont="1" applyBorder="1" applyAlignment="1" applyProtection="1">
      <alignment vertical="center" wrapText="1"/>
    </xf>
    <xf numFmtId="0" fontId="18" fillId="0" borderId="41" xfId="0" applyFont="1" applyBorder="1" applyAlignment="1" applyProtection="1">
      <alignment vertical="center" wrapText="1"/>
    </xf>
    <xf numFmtId="0" fontId="18" fillId="0" borderId="42" xfId="0" applyFont="1" applyBorder="1" applyAlignment="1" applyProtection="1">
      <alignment horizontal="center" vertical="center" wrapText="1"/>
    </xf>
    <xf numFmtId="0" fontId="18" fillId="0" borderId="42" xfId="0" applyFont="1" applyBorder="1" applyAlignment="1" applyProtection="1">
      <alignment vertical="center" wrapText="1"/>
    </xf>
    <xf numFmtId="0" fontId="0" fillId="0" borderId="0" xfId="0" applyProtection="1"/>
    <xf numFmtId="0" fontId="2" fillId="0" borderId="13" xfId="0" applyFont="1" applyBorder="1" applyAlignment="1" applyProtection="1">
      <alignment horizontal="center" vertical="center"/>
      <protection hidden="1"/>
    </xf>
    <xf numFmtId="0" fontId="2" fillId="6" borderId="16" xfId="0" applyFont="1" applyFill="1" applyBorder="1" applyAlignment="1" applyProtection="1">
      <alignment horizontal="center" vertical="center"/>
      <protection hidden="1"/>
    </xf>
    <xf numFmtId="164" fontId="2" fillId="0" borderId="13" xfId="0" applyNumberFormat="1" applyFont="1" applyBorder="1" applyAlignment="1" applyProtection="1">
      <alignment horizontal="center" vertical="center"/>
      <protection hidden="1"/>
    </xf>
    <xf numFmtId="164" fontId="2" fillId="2" borderId="16" xfId="0" applyNumberFormat="1" applyFont="1" applyFill="1" applyBorder="1" applyAlignment="1" applyProtection="1">
      <alignment horizontal="center" vertical="center"/>
      <protection hidden="1"/>
    </xf>
    <xf numFmtId="2" fontId="3" fillId="0" borderId="43" xfId="0" applyNumberFormat="1" applyFont="1" applyFill="1" applyBorder="1" applyAlignment="1" applyProtection="1">
      <alignment horizontal="center" vertical="center"/>
      <protection hidden="1"/>
    </xf>
    <xf numFmtId="2" fontId="3" fillId="6" borderId="8" xfId="0" applyNumberFormat="1" applyFont="1" applyFill="1" applyBorder="1" applyAlignment="1" applyProtection="1">
      <alignment horizontal="center" vertical="center"/>
      <protection hidden="1"/>
    </xf>
    <xf numFmtId="2" fontId="3" fillId="0" borderId="31" xfId="0" applyNumberFormat="1" applyFont="1" applyFill="1" applyBorder="1" applyAlignment="1" applyProtection="1">
      <alignment horizontal="center" vertical="center"/>
      <protection hidden="1"/>
    </xf>
    <xf numFmtId="1" fontId="3" fillId="0" borderId="32" xfId="0" applyNumberFormat="1" applyFont="1" applyFill="1" applyBorder="1" applyAlignment="1" applyProtection="1">
      <alignment horizontal="center" vertical="center"/>
      <protection hidden="1"/>
    </xf>
    <xf numFmtId="2" fontId="3" fillId="0" borderId="49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/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6" borderId="15" xfId="0" applyFont="1" applyFill="1" applyBorder="1" applyAlignment="1" applyProtection="1">
      <alignment horizontal="center" vertical="center"/>
      <protection hidden="1"/>
    </xf>
    <xf numFmtId="0" fontId="5" fillId="6" borderId="18" xfId="0" applyFont="1" applyFill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1" fontId="5" fillId="2" borderId="15" xfId="0" applyNumberFormat="1" applyFont="1" applyFill="1" applyBorder="1" applyAlignment="1" applyProtection="1">
      <alignment horizontal="center" vertical="center"/>
      <protection hidden="1"/>
    </xf>
    <xf numFmtId="1" fontId="5" fillId="2" borderId="18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center" wrapText="1"/>
    </xf>
    <xf numFmtId="0" fontId="5" fillId="0" borderId="21" xfId="0" applyFont="1" applyBorder="1" applyAlignment="1" applyProtection="1">
      <alignment horizontal="left" wrapText="1"/>
      <protection hidden="1"/>
    </xf>
    <xf numFmtId="0" fontId="5" fillId="0" borderId="22" xfId="0" applyFont="1" applyBorder="1" applyAlignment="1" applyProtection="1">
      <alignment horizontal="left" wrapText="1"/>
      <protection hidden="1"/>
    </xf>
    <xf numFmtId="0" fontId="5" fillId="0" borderId="23" xfId="0" applyFont="1" applyBorder="1" applyAlignment="1" applyProtection="1">
      <alignment horizontal="left" wrapText="1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7" fillId="7" borderId="37" xfId="0" applyFont="1" applyFill="1" applyBorder="1" applyAlignment="1" applyProtection="1">
      <alignment horizontal="center" vertical="center" wrapText="1"/>
    </xf>
    <xf numFmtId="0" fontId="17" fillId="7" borderId="39" xfId="0" applyFont="1" applyFill="1" applyBorder="1" applyAlignment="1" applyProtection="1">
      <alignment horizontal="center" vertical="center" wrapText="1"/>
    </xf>
    <xf numFmtId="0" fontId="17" fillId="7" borderId="38" xfId="0" applyFont="1" applyFill="1" applyBorder="1" applyAlignment="1" applyProtection="1">
      <alignment horizontal="center" vertical="center" wrapText="1"/>
    </xf>
    <xf numFmtId="0" fontId="17" fillId="7" borderId="4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3378B-6146-804E-B8C8-94FCE14BB9A6}">
  <sheetPr>
    <pageSetUpPr fitToPage="1"/>
  </sheetPr>
  <dimension ref="B1:G63"/>
  <sheetViews>
    <sheetView tabSelected="1" showRuler="0" view="pageLayout" topLeftCell="A21" zoomScaleNormal="100" workbookViewId="0">
      <selection activeCell="F7" sqref="F7"/>
    </sheetView>
  </sheetViews>
  <sheetFormatPr baseColWidth="10" defaultRowHeight="16" x14ac:dyDescent="0.2"/>
  <cols>
    <col min="1" max="1" width="5.1640625" customWidth="1"/>
    <col min="2" max="2" width="40" customWidth="1"/>
    <col min="3" max="3" width="23" customWidth="1"/>
    <col min="4" max="7" width="16.83203125" customWidth="1"/>
  </cols>
  <sheetData>
    <row r="1" spans="2:7" ht="4" customHeight="1" x14ac:dyDescent="0.2"/>
    <row r="2" spans="2:7" x14ac:dyDescent="0.2">
      <c r="B2" s="70" t="s">
        <v>76</v>
      </c>
    </row>
    <row r="3" spans="2:7" ht="7" customHeight="1" thickBot="1" x14ac:dyDescent="0.25">
      <c r="B3" s="2"/>
      <c r="C3" s="2"/>
      <c r="D3" s="2"/>
      <c r="E3" s="2"/>
      <c r="F3" s="2"/>
      <c r="G3" s="2"/>
    </row>
    <row r="4" spans="2:7" ht="18" thickBot="1" x14ac:dyDescent="0.25">
      <c r="B4" s="3" t="s">
        <v>0</v>
      </c>
      <c r="C4" s="4" t="s">
        <v>1</v>
      </c>
      <c r="D4" s="5" t="s">
        <v>2</v>
      </c>
      <c r="E4" s="2"/>
      <c r="F4" s="2"/>
      <c r="G4" s="2"/>
    </row>
    <row r="5" spans="2:7" ht="21" thickBot="1" x14ac:dyDescent="0.25">
      <c r="B5" s="6" t="s">
        <v>58</v>
      </c>
      <c r="C5" s="7" t="s">
        <v>3</v>
      </c>
      <c r="D5" s="8">
        <v>1000</v>
      </c>
      <c r="E5" s="2"/>
      <c r="F5" s="9"/>
      <c r="G5" s="2"/>
    </row>
    <row r="6" spans="2:7" ht="18" thickBot="1" x14ac:dyDescent="0.25">
      <c r="B6" s="2"/>
      <c r="C6" s="2"/>
      <c r="D6" s="2"/>
      <c r="E6" s="2"/>
      <c r="F6" s="2"/>
      <c r="G6" s="2"/>
    </row>
    <row r="7" spans="2:7" ht="20" x14ac:dyDescent="0.2">
      <c r="B7" s="10" t="s">
        <v>4</v>
      </c>
      <c r="C7" s="11" t="s">
        <v>5</v>
      </c>
      <c r="D7" s="2"/>
      <c r="E7" s="2"/>
      <c r="F7" s="2"/>
      <c r="G7" s="2"/>
    </row>
    <row r="8" spans="2:7" ht="20" x14ac:dyDescent="0.2">
      <c r="B8" s="12" t="s">
        <v>6</v>
      </c>
      <c r="C8" s="13">
        <v>2</v>
      </c>
      <c r="D8" s="2"/>
      <c r="E8" s="2"/>
      <c r="F8" s="2"/>
      <c r="G8" s="2"/>
    </row>
    <row r="9" spans="2:7" ht="20" x14ac:dyDescent="0.2">
      <c r="B9" s="12" t="s">
        <v>61</v>
      </c>
      <c r="C9" s="14">
        <v>6</v>
      </c>
      <c r="D9" s="1"/>
      <c r="E9" s="2"/>
      <c r="F9" s="2"/>
      <c r="G9" s="2"/>
    </row>
    <row r="10" spans="2:7" ht="21" thickBot="1" x14ac:dyDescent="0.25">
      <c r="B10" s="15" t="s">
        <v>7</v>
      </c>
      <c r="C10" s="16">
        <v>1000</v>
      </c>
      <c r="D10" s="2"/>
      <c r="E10" s="2"/>
      <c r="F10" s="2"/>
      <c r="G10" s="2"/>
    </row>
    <row r="11" spans="2:7" ht="20" x14ac:dyDescent="0.2">
      <c r="B11" s="9"/>
      <c r="C11" s="17"/>
      <c r="D11" s="1"/>
      <c r="E11" s="2"/>
      <c r="F11" s="2"/>
      <c r="G11" s="2"/>
    </row>
    <row r="12" spans="2:7" ht="17" x14ac:dyDescent="0.2">
      <c r="B12" s="2" t="s">
        <v>8</v>
      </c>
      <c r="C12" s="2"/>
      <c r="D12" s="1"/>
      <c r="E12" s="1"/>
      <c r="F12" s="2"/>
      <c r="G12" s="2"/>
    </row>
    <row r="13" spans="2:7" ht="18" thickBot="1" x14ac:dyDescent="0.25">
      <c r="B13" s="2"/>
      <c r="C13" s="2"/>
      <c r="D13" s="2"/>
      <c r="E13" s="2"/>
      <c r="F13" s="2"/>
      <c r="G13" s="2"/>
    </row>
    <row r="14" spans="2:7" ht="17" x14ac:dyDescent="0.2">
      <c r="B14" s="71" t="s">
        <v>60</v>
      </c>
      <c r="C14" s="18" t="s">
        <v>9</v>
      </c>
      <c r="D14" s="61">
        <f>($C$8*100)-D15</f>
        <v>188</v>
      </c>
      <c r="E14" s="73" t="s">
        <v>10</v>
      </c>
      <c r="F14" s="75">
        <f>SUM(D14:D15)</f>
        <v>200</v>
      </c>
      <c r="G14" s="2"/>
    </row>
    <row r="15" spans="2:7" ht="18" thickBot="1" x14ac:dyDescent="0.25">
      <c r="B15" s="72"/>
      <c r="C15" s="19" t="s">
        <v>59</v>
      </c>
      <c r="D15" s="62">
        <f>((C8)*$C$9*C10)/1000</f>
        <v>12</v>
      </c>
      <c r="E15" s="74"/>
      <c r="F15" s="76"/>
      <c r="G15" s="2"/>
    </row>
    <row r="16" spans="2:7" ht="18" thickBot="1" x14ac:dyDescent="0.25">
      <c r="B16" s="77" t="s">
        <v>11</v>
      </c>
      <c r="C16" s="78"/>
      <c r="D16" s="78"/>
      <c r="E16" s="78"/>
      <c r="F16" s="79"/>
      <c r="G16" s="2"/>
    </row>
    <row r="17" spans="2:7" ht="17" x14ac:dyDescent="0.2">
      <c r="B17" s="71" t="s">
        <v>12</v>
      </c>
      <c r="C17" s="18" t="s">
        <v>9</v>
      </c>
      <c r="D17" s="63">
        <f>($C$8*100)-$D$18</f>
        <v>198</v>
      </c>
      <c r="E17" s="73" t="s">
        <v>10</v>
      </c>
      <c r="F17" s="80">
        <f>SUM(D17:D18)</f>
        <v>200</v>
      </c>
      <c r="G17" s="2"/>
    </row>
    <row r="18" spans="2:7" ht="18" thickBot="1" x14ac:dyDescent="0.25">
      <c r="B18" s="72"/>
      <c r="C18" s="19" t="s">
        <v>13</v>
      </c>
      <c r="D18" s="64">
        <f>$C$8*($C$10/$D$5)</f>
        <v>2</v>
      </c>
      <c r="E18" s="74"/>
      <c r="F18" s="81"/>
      <c r="G18" s="2"/>
    </row>
    <row r="19" spans="2:7" ht="18" thickBot="1" x14ac:dyDescent="0.25">
      <c r="B19" s="83"/>
      <c r="C19" s="84"/>
      <c r="D19" s="84"/>
      <c r="E19" s="84"/>
      <c r="F19" s="85"/>
      <c r="G19" s="2"/>
    </row>
    <row r="20" spans="2:7" ht="17" x14ac:dyDescent="0.2">
      <c r="B20" s="71" t="s">
        <v>14</v>
      </c>
      <c r="C20" s="18" t="s">
        <v>63</v>
      </c>
      <c r="D20" s="20">
        <f>F14</f>
        <v>200</v>
      </c>
      <c r="E20" s="73" t="s">
        <v>10</v>
      </c>
      <c r="F20" s="86">
        <f>SUM(D20:D21)</f>
        <v>400</v>
      </c>
      <c r="G20" s="2"/>
    </row>
    <row r="21" spans="2:7" ht="18" thickBot="1" x14ac:dyDescent="0.25">
      <c r="B21" s="72"/>
      <c r="C21" s="19" t="s">
        <v>15</v>
      </c>
      <c r="D21" s="21">
        <f>F17</f>
        <v>200</v>
      </c>
      <c r="E21" s="74"/>
      <c r="F21" s="87"/>
      <c r="G21" s="2"/>
    </row>
    <row r="22" spans="2:7" ht="18" thickBot="1" x14ac:dyDescent="0.25">
      <c r="B22" s="88" t="s">
        <v>16</v>
      </c>
      <c r="C22" s="89"/>
      <c r="D22" s="89"/>
      <c r="E22" s="89"/>
      <c r="F22" s="90"/>
      <c r="G22" s="2"/>
    </row>
    <row r="23" spans="2:7" ht="17" x14ac:dyDescent="0.2">
      <c r="B23" s="22"/>
      <c r="C23" s="22"/>
      <c r="D23" s="22"/>
      <c r="E23" s="22"/>
      <c r="F23" s="9"/>
      <c r="G23" s="2"/>
    </row>
    <row r="24" spans="2:7" ht="20" x14ac:dyDescent="0.2">
      <c r="B24" s="45" t="str">
        <f>"Add "&amp;F20&amp;" µl of above transfection Mix into one well of "&amp;C7&amp;"."</f>
        <v>Add 400 µl of above transfection Mix into one well of 6 Well plate.</v>
      </c>
      <c r="C24" s="22"/>
      <c r="D24" s="22"/>
      <c r="E24" s="22"/>
      <c r="F24" s="9"/>
      <c r="G24" s="2"/>
    </row>
    <row r="25" spans="2:7" ht="18" thickBot="1" x14ac:dyDescent="0.25">
      <c r="B25" s="2"/>
      <c r="C25" s="2"/>
      <c r="D25" s="2"/>
      <c r="E25" s="2"/>
      <c r="F25" s="2"/>
      <c r="G25" s="2"/>
    </row>
    <row r="26" spans="2:7" ht="19" thickBot="1" x14ac:dyDescent="0.25">
      <c r="B26" s="23" t="s">
        <v>75</v>
      </c>
      <c r="C26" s="2"/>
      <c r="D26" s="2"/>
      <c r="E26" s="91" t="str">
        <f>"Reagent for "&amp;C8&amp;" Wells"</f>
        <v>Reagent for 2 Wells</v>
      </c>
      <c r="F26" s="92"/>
      <c r="G26" s="2"/>
    </row>
    <row r="27" spans="2:7" ht="33" thickBot="1" x14ac:dyDescent="0.25">
      <c r="B27" s="24" t="s">
        <v>1</v>
      </c>
      <c r="C27" s="25" t="s">
        <v>17</v>
      </c>
      <c r="D27" s="26" t="s">
        <v>65</v>
      </c>
      <c r="E27" s="27" t="str">
        <f>"For "&amp;C10&amp;" ng, DNA Stock (µl)"</f>
        <v>For 1000 ng, DNA Stock (µl)</v>
      </c>
      <c r="F27" s="28" t="s">
        <v>62</v>
      </c>
      <c r="G27" s="2"/>
    </row>
    <row r="28" spans="2:7" ht="19" x14ac:dyDescent="0.2">
      <c r="B28" s="38" t="str">
        <f>C5</f>
        <v>pUC18</v>
      </c>
      <c r="C28" s="39">
        <f>D5</f>
        <v>1000</v>
      </c>
      <c r="D28" s="40">
        <f>C8</f>
        <v>2</v>
      </c>
      <c r="E28" s="65">
        <f>IFERROR((D28)*($C$10/C28), "")</f>
        <v>2</v>
      </c>
      <c r="F28" s="66">
        <f>IFERROR((($C$9/1000)*(E28*C28)), "" )</f>
        <v>12</v>
      </c>
      <c r="G28" s="2"/>
    </row>
    <row r="29" spans="2:7" ht="19" x14ac:dyDescent="0.2">
      <c r="B29" s="41"/>
      <c r="C29" s="46"/>
      <c r="D29" s="47"/>
      <c r="E29" s="67" t="str">
        <f>IFERROR((D29)*($C$10/C29), "")</f>
        <v/>
      </c>
      <c r="F29" s="68" t="str">
        <f t="shared" ref="F29:F33" si="0">IFERROR((($C$9/1000)*(E29*C29)), "" )</f>
        <v/>
      </c>
      <c r="G29" s="2"/>
    </row>
    <row r="30" spans="2:7" ht="19" x14ac:dyDescent="0.2">
      <c r="B30" s="42"/>
      <c r="C30" s="29"/>
      <c r="D30" s="48"/>
      <c r="E30" s="67" t="str">
        <f t="shared" ref="E30:E33" si="1">IFERROR((D30)*($C$10/C30), "")</f>
        <v/>
      </c>
      <c r="F30" s="30" t="str">
        <f t="shared" si="0"/>
        <v/>
      </c>
      <c r="G30" s="2"/>
    </row>
    <row r="31" spans="2:7" ht="19" x14ac:dyDescent="0.2">
      <c r="B31" s="42"/>
      <c r="C31" s="29"/>
      <c r="D31" s="48"/>
      <c r="E31" s="67" t="str">
        <f t="shared" si="1"/>
        <v/>
      </c>
      <c r="F31" s="30" t="str">
        <f t="shared" si="0"/>
        <v/>
      </c>
      <c r="G31" s="2"/>
    </row>
    <row r="32" spans="2:7" ht="19" x14ac:dyDescent="0.2">
      <c r="B32" s="42"/>
      <c r="C32" s="29"/>
      <c r="D32" s="48"/>
      <c r="E32" s="67" t="str">
        <f t="shared" si="1"/>
        <v/>
      </c>
      <c r="F32" s="30" t="str">
        <f t="shared" si="0"/>
        <v/>
      </c>
      <c r="G32" s="2"/>
    </row>
    <row r="33" spans="2:7" ht="20" thickBot="1" x14ac:dyDescent="0.25">
      <c r="B33" s="43"/>
      <c r="C33" s="44"/>
      <c r="D33" s="49"/>
      <c r="E33" s="69" t="str">
        <f t="shared" si="1"/>
        <v/>
      </c>
      <c r="F33" s="31" t="str">
        <f t="shared" si="0"/>
        <v/>
      </c>
      <c r="G33" s="2"/>
    </row>
    <row r="34" spans="2:7" ht="17" x14ac:dyDescent="0.2">
      <c r="B34" s="2"/>
      <c r="C34" s="32"/>
      <c r="D34" s="2"/>
      <c r="E34" s="2"/>
      <c r="F34" s="2"/>
      <c r="G34" s="2"/>
    </row>
    <row r="35" spans="2:7" ht="20" customHeight="1" x14ac:dyDescent="0.2">
      <c r="B35" s="2"/>
      <c r="C35" s="32"/>
      <c r="D35" s="2"/>
      <c r="E35" s="2"/>
      <c r="F35" s="2"/>
      <c r="G35" s="2"/>
    </row>
    <row r="36" spans="2:7" ht="17" customHeight="1" x14ac:dyDescent="0.2">
      <c r="B36" s="93" t="s">
        <v>18</v>
      </c>
      <c r="C36" s="93"/>
      <c r="D36" s="93"/>
      <c r="E36" s="93"/>
      <c r="F36" s="93"/>
      <c r="G36" s="93"/>
    </row>
    <row r="37" spans="2:7" ht="17" customHeight="1" x14ac:dyDescent="0.2">
      <c r="B37" s="93"/>
      <c r="C37" s="93"/>
      <c r="D37" s="93"/>
      <c r="E37" s="93"/>
      <c r="F37" s="93"/>
      <c r="G37" s="93"/>
    </row>
    <row r="38" spans="2:7" x14ac:dyDescent="0.2">
      <c r="B38" s="93"/>
      <c r="C38" s="93"/>
      <c r="D38" s="93"/>
      <c r="E38" s="93"/>
      <c r="F38" s="93"/>
      <c r="G38" s="93"/>
    </row>
    <row r="39" spans="2:7" x14ac:dyDescent="0.2">
      <c r="B39" s="82" t="s">
        <v>19</v>
      </c>
      <c r="C39" s="82"/>
      <c r="D39" s="82"/>
      <c r="E39" s="82"/>
      <c r="F39" s="82"/>
      <c r="G39" s="82"/>
    </row>
    <row r="40" spans="2:7" x14ac:dyDescent="0.2">
      <c r="B40" s="33"/>
      <c r="C40" s="34"/>
      <c r="D40" s="34"/>
      <c r="E40" s="34"/>
      <c r="F40" s="34"/>
      <c r="G40" s="34"/>
    </row>
    <row r="41" spans="2:7" x14ac:dyDescent="0.2">
      <c r="B41" s="82" t="s">
        <v>73</v>
      </c>
      <c r="C41" s="82"/>
      <c r="D41" s="82"/>
      <c r="E41" s="82"/>
      <c r="F41" s="82"/>
      <c r="G41" s="82"/>
    </row>
    <row r="42" spans="2:7" x14ac:dyDescent="0.2">
      <c r="B42" s="33"/>
      <c r="C42" s="34"/>
      <c r="D42" s="34"/>
      <c r="E42" s="34"/>
      <c r="F42" s="34"/>
      <c r="G42" s="34"/>
    </row>
    <row r="43" spans="2:7" ht="16" customHeight="1" x14ac:dyDescent="0.2">
      <c r="B43" s="82" t="s">
        <v>74</v>
      </c>
      <c r="C43" s="82"/>
      <c r="D43" s="82"/>
      <c r="E43" s="82"/>
      <c r="F43" s="82"/>
      <c r="G43" s="82"/>
    </row>
    <row r="44" spans="2:7" x14ac:dyDescent="0.2">
      <c r="B44" s="82"/>
      <c r="C44" s="82"/>
      <c r="D44" s="82"/>
      <c r="E44" s="82"/>
      <c r="F44" s="82"/>
      <c r="G44" s="82"/>
    </row>
    <row r="45" spans="2:7" ht="16" customHeight="1" x14ac:dyDescent="0.2">
      <c r="B45" s="82" t="s">
        <v>64</v>
      </c>
      <c r="C45" s="82"/>
      <c r="D45" s="82"/>
      <c r="E45" s="82"/>
      <c r="F45" s="82"/>
      <c r="G45" s="82"/>
    </row>
    <row r="46" spans="2:7" x14ac:dyDescent="0.2">
      <c r="B46" s="82"/>
      <c r="C46" s="82"/>
      <c r="D46" s="82"/>
      <c r="E46" s="82"/>
      <c r="F46" s="82"/>
      <c r="G46" s="82"/>
    </row>
    <row r="47" spans="2:7" x14ac:dyDescent="0.2">
      <c r="B47" s="82" t="s">
        <v>20</v>
      </c>
      <c r="C47" s="82"/>
      <c r="D47" s="82"/>
      <c r="E47" s="82"/>
      <c r="F47" s="82"/>
      <c r="G47" s="82"/>
    </row>
    <row r="48" spans="2:7" x14ac:dyDescent="0.2">
      <c r="B48" s="33"/>
      <c r="C48" s="34"/>
      <c r="D48" s="34"/>
      <c r="E48" s="34"/>
      <c r="F48" s="34"/>
      <c r="G48" s="34"/>
    </row>
    <row r="49" spans="2:7" x14ac:dyDescent="0.2">
      <c r="B49" s="82" t="s">
        <v>21</v>
      </c>
      <c r="C49" s="82"/>
      <c r="D49" s="82"/>
      <c r="E49" s="82"/>
      <c r="F49" s="82"/>
      <c r="G49" s="82"/>
    </row>
    <row r="50" spans="2:7" x14ac:dyDescent="0.2">
      <c r="B50" s="33"/>
      <c r="C50" s="34"/>
      <c r="D50" s="34"/>
      <c r="E50" s="34"/>
      <c r="F50" s="34"/>
      <c r="G50" s="34"/>
    </row>
    <row r="51" spans="2:7" ht="16" customHeight="1" x14ac:dyDescent="0.2">
      <c r="B51" s="93" t="s">
        <v>22</v>
      </c>
      <c r="C51" s="93"/>
      <c r="D51" s="93"/>
      <c r="E51" s="93"/>
      <c r="F51" s="93"/>
      <c r="G51" s="93"/>
    </row>
    <row r="52" spans="2:7" x14ac:dyDescent="0.2">
      <c r="B52" s="93"/>
      <c r="C52" s="93"/>
      <c r="D52" s="93"/>
      <c r="E52" s="93"/>
      <c r="F52" s="93"/>
      <c r="G52" s="93"/>
    </row>
    <row r="53" spans="2:7" ht="17" x14ac:dyDescent="0.2">
      <c r="B53" s="35"/>
      <c r="C53" s="35"/>
      <c r="D53" s="35"/>
      <c r="E53" s="35"/>
      <c r="F53" s="35"/>
      <c r="G53" s="35"/>
    </row>
    <row r="54" spans="2:7" ht="17" x14ac:dyDescent="0.2">
      <c r="B54" s="36" t="s">
        <v>23</v>
      </c>
      <c r="C54" s="37"/>
      <c r="D54" s="37"/>
      <c r="E54" s="37"/>
      <c r="F54" s="37"/>
      <c r="G54" s="37"/>
    </row>
    <row r="55" spans="2:7" x14ac:dyDescent="0.2">
      <c r="B55" s="94" t="s">
        <v>24</v>
      </c>
      <c r="C55" s="96" t="s">
        <v>25</v>
      </c>
      <c r="D55" s="96" t="s">
        <v>26</v>
      </c>
      <c r="E55" s="96"/>
      <c r="F55" s="96" t="s">
        <v>27</v>
      </c>
      <c r="G55" s="96"/>
    </row>
    <row r="56" spans="2:7" ht="28" x14ac:dyDescent="0.2">
      <c r="B56" s="95"/>
      <c r="C56" s="97"/>
      <c r="D56" s="50" t="s">
        <v>28</v>
      </c>
      <c r="E56" s="50" t="s">
        <v>66</v>
      </c>
      <c r="F56" s="50" t="s">
        <v>13</v>
      </c>
      <c r="G56" s="50" t="s">
        <v>59</v>
      </c>
    </row>
    <row r="57" spans="2:7" x14ac:dyDescent="0.2">
      <c r="B57" s="51" t="s">
        <v>29</v>
      </c>
      <c r="C57" s="52" t="s">
        <v>30</v>
      </c>
      <c r="D57" s="53" t="s">
        <v>31</v>
      </c>
      <c r="E57" s="53" t="s">
        <v>32</v>
      </c>
      <c r="F57" s="53" t="s">
        <v>33</v>
      </c>
      <c r="G57" s="53" t="s">
        <v>70</v>
      </c>
    </row>
    <row r="58" spans="2:7" x14ac:dyDescent="0.2">
      <c r="B58" s="54" t="s">
        <v>34</v>
      </c>
      <c r="C58" s="55" t="s">
        <v>35</v>
      </c>
      <c r="D58" s="56" t="s">
        <v>36</v>
      </c>
      <c r="E58" s="56" t="s">
        <v>37</v>
      </c>
      <c r="F58" s="56" t="s">
        <v>38</v>
      </c>
      <c r="G58" s="56" t="s">
        <v>69</v>
      </c>
    </row>
    <row r="59" spans="2:7" x14ac:dyDescent="0.2">
      <c r="B59" s="51" t="s">
        <v>39</v>
      </c>
      <c r="C59" s="52" t="s">
        <v>40</v>
      </c>
      <c r="D59" s="53" t="s">
        <v>41</v>
      </c>
      <c r="E59" s="53" t="s">
        <v>42</v>
      </c>
      <c r="F59" s="53" t="s">
        <v>43</v>
      </c>
      <c r="G59" s="53" t="s">
        <v>68</v>
      </c>
    </row>
    <row r="60" spans="2:7" x14ac:dyDescent="0.2">
      <c r="B60" s="54" t="s">
        <v>44</v>
      </c>
      <c r="C60" s="55" t="s">
        <v>45</v>
      </c>
      <c r="D60" s="56" t="s">
        <v>46</v>
      </c>
      <c r="E60" s="56" t="s">
        <v>42</v>
      </c>
      <c r="F60" s="56" t="s">
        <v>47</v>
      </c>
      <c r="G60" s="56" t="s">
        <v>67</v>
      </c>
    </row>
    <row r="61" spans="2:7" x14ac:dyDescent="0.2">
      <c r="B61" s="51" t="s">
        <v>48</v>
      </c>
      <c r="C61" s="52" t="s">
        <v>49</v>
      </c>
      <c r="D61" s="53" t="s">
        <v>50</v>
      </c>
      <c r="E61" s="53" t="s">
        <v>51</v>
      </c>
      <c r="F61" s="53" t="s">
        <v>52</v>
      </c>
      <c r="G61" s="53" t="s">
        <v>71</v>
      </c>
    </row>
    <row r="62" spans="2:7" x14ac:dyDescent="0.2">
      <c r="B62" s="57" t="s">
        <v>53</v>
      </c>
      <c r="C62" s="58" t="s">
        <v>54</v>
      </c>
      <c r="D62" s="59" t="s">
        <v>55</v>
      </c>
      <c r="E62" s="59" t="s">
        <v>56</v>
      </c>
      <c r="F62" s="59" t="s">
        <v>57</v>
      </c>
      <c r="G62" s="59" t="s">
        <v>72</v>
      </c>
    </row>
    <row r="63" spans="2:7" x14ac:dyDescent="0.2">
      <c r="B63" s="60"/>
      <c r="C63" s="60"/>
      <c r="D63" s="60"/>
      <c r="E63" s="60"/>
      <c r="F63" s="60"/>
      <c r="G63" s="60"/>
    </row>
  </sheetData>
  <sheetProtection algorithmName="SHA-512" hashValue="1GecJh5Pv7cPKDJ7miJQD3tXGGa7T5EBeHnOS9kfS5w7KloSvPJ5PBqxkn12a3wzO1Ps0Q3604st/j9SIBVMDA==" saltValue="i7EKNW5mpewJ9nJQKF10xw==" spinCount="100000" sheet="1" objects="1" scenarios="1"/>
  <customSheetViews>
    <customSheetView guid="{4A3E4800-F633-FD4A-A72A-3D71708140BE}" showPageBreaks="1" fitToPage="1" view="pageLayout" topLeftCell="A49">
      <selection sqref="A1:G63"/>
      <pageMargins left="0.63" right="0.67374999999999996" top="0.75" bottom="0.88472222222222219" header="0.3" footer="0.3"/>
      <pageSetup scale="63" orientation="portrait" horizontalDpi="0" verticalDpi="0"/>
      <headerFooter>
        <oddHeader>&amp;C&amp;G</oddHeader>
        <oddFooter>&amp;C&amp;"Calibri (Body)</oddFooter>
      </headerFooter>
    </customSheetView>
  </customSheetViews>
  <mergeCells count="25">
    <mergeCell ref="B49:G49"/>
    <mergeCell ref="B51:G52"/>
    <mergeCell ref="B55:B56"/>
    <mergeCell ref="C55:C56"/>
    <mergeCell ref="D55:E55"/>
    <mergeCell ref="F55:G55"/>
    <mergeCell ref="B47:G47"/>
    <mergeCell ref="B19:F19"/>
    <mergeCell ref="B20:B21"/>
    <mergeCell ref="E20:E21"/>
    <mergeCell ref="F20:F21"/>
    <mergeCell ref="B22:F22"/>
    <mergeCell ref="E26:F26"/>
    <mergeCell ref="B36:G38"/>
    <mergeCell ref="B39:G39"/>
    <mergeCell ref="B41:G41"/>
    <mergeCell ref="B43:G44"/>
    <mergeCell ref="B45:G46"/>
    <mergeCell ref="B14:B15"/>
    <mergeCell ref="E14:E15"/>
    <mergeCell ref="F14:F15"/>
    <mergeCell ref="B16:F16"/>
    <mergeCell ref="B17:B18"/>
    <mergeCell ref="E17:E18"/>
    <mergeCell ref="F17:F18"/>
  </mergeCells>
  <conditionalFormatting sqref="F30:F33">
    <cfRule type="colorScale" priority="3">
      <colorScale>
        <cfvo type="min"/>
        <cfvo type="num" val="0"/>
        <color theme="0"/>
        <color theme="5" tint="0.59999389629810485"/>
      </colorScale>
    </cfRule>
  </conditionalFormatting>
  <conditionalFormatting sqref="E28:E33">
    <cfRule type="colorScale" priority="8">
      <colorScale>
        <cfvo type="min"/>
        <cfvo type="num" val="0"/>
        <color theme="0"/>
        <color theme="0" tint="-0.14999847407452621"/>
      </colorScale>
    </cfRule>
  </conditionalFormatting>
  <conditionalFormatting sqref="F28">
    <cfRule type="colorScale" priority="7">
      <colorScale>
        <cfvo type="min"/>
        <cfvo type="num" val="0"/>
        <color theme="0"/>
        <color theme="5" tint="0.59999389629810485"/>
      </colorScale>
    </cfRule>
  </conditionalFormatting>
  <conditionalFormatting sqref="F30:F33">
    <cfRule type="colorScale" priority="2">
      <colorScale>
        <cfvo type="min"/>
        <cfvo type="num" val="0"/>
        <color theme="0"/>
        <color theme="5" tint="0.59999389629810485"/>
      </colorScale>
    </cfRule>
  </conditionalFormatting>
  <conditionalFormatting sqref="F29">
    <cfRule type="colorScale" priority="1">
      <colorScale>
        <cfvo type="min"/>
        <cfvo type="num" val="0"/>
        <color theme="0"/>
        <color theme="5" tint="0.59999389629810485"/>
      </colorScale>
    </cfRule>
  </conditionalFormatting>
  <pageMargins left="0.63" right="0.67374999999999996" top="0.75" bottom="0.88472222222222219" header="0.3" footer="0.3"/>
  <pageSetup scale="63" orientation="portrait" horizontalDpi="0" verticalDpi="0"/>
  <headerFooter>
    <oddHeader>&amp;C&amp;G</oddHeader>
    <oddFooter>&amp;C&amp;"Calibri (Body)</oddFooter>
  </headerFooter>
  <ignoredErrors>
    <ignoredError sqref="F29:F30 E29:E30 F31:F33 E31:E33" emptyCellReference="1"/>
  </ignoredErrors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PrecisionFectin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 Bhat</dc:creator>
  <cp:lastModifiedBy>Rakesh Bhat</cp:lastModifiedBy>
  <dcterms:created xsi:type="dcterms:W3CDTF">2018-06-08T23:12:22Z</dcterms:created>
  <dcterms:modified xsi:type="dcterms:W3CDTF">2018-06-28T15:28:25Z</dcterms:modified>
</cp:coreProperties>
</file>